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PRIS - Bando Comune\NUOVA VERSIONE NOVEMBRE 2021\definitivi\"/>
    </mc:Choice>
  </mc:AlternateContent>
  <xr:revisionPtr revIDLastSave="0" documentId="13_ncr:1_{953CCE79-E135-4020-B8FC-A00E567A27A6}" xr6:coauthVersionLast="47" xr6:coauthVersionMax="47" xr10:uidLastSave="{00000000-0000-0000-0000-000000000000}"/>
  <bookViews>
    <workbookView xWindow="-120" yWindow="-120" windowWidth="29040" windowHeight="15840" xr2:uid="{BA8A8ABB-0AAF-453A-B48E-C9A5324BF929}"/>
  </bookViews>
  <sheets>
    <sheet name="Lotto 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" l="1"/>
  <c r="D7" i="10" l="1"/>
  <c r="E17" i="10"/>
  <c r="C17" i="10"/>
  <c r="E16" i="10"/>
  <c r="C16" i="10"/>
  <c r="E15" i="10"/>
  <c r="C15" i="10"/>
  <c r="E14" i="10"/>
  <c r="G6" i="10"/>
  <c r="E3" i="10" l="1"/>
  <c r="C3" i="10" l="1"/>
  <c r="G3" i="10" s="1"/>
  <c r="C5" i="10" l="1"/>
  <c r="G5" i="10" s="1"/>
  <c r="E6" i="10"/>
  <c r="E5" i="10"/>
  <c r="E4" i="10"/>
  <c r="C4" i="10"/>
  <c r="G4" i="10" s="1"/>
  <c r="G7" i="10" l="1"/>
  <c r="G8" i="10" s="1"/>
</calcChain>
</file>

<file path=xl/sharedStrings.xml><?xml version="1.0" encoding="utf-8"?>
<sst xmlns="http://schemas.openxmlformats.org/spreadsheetml/2006/main" count="33" uniqueCount="32">
  <si>
    <t>Centrale operativa attiva solo nei giorni lavorativi (in ASP o in sede)</t>
  </si>
  <si>
    <t>6 ore di reperibilità giornaliera extra orario apertura uffici ASP</t>
  </si>
  <si>
    <t>Reperibilità operatore centrale operativa attiva</t>
  </si>
  <si>
    <t>Coordinamento settimanale</t>
  </si>
  <si>
    <t>Coordinamento extra orario uffici ASP</t>
  </si>
  <si>
    <t>Reperibilità extra centrale (sabato domenica festivi)</t>
  </si>
  <si>
    <t>giorni 113 x 24 ore x 2 operatori</t>
  </si>
  <si>
    <t>Reperibilità extra centrale (feriali)</t>
  </si>
  <si>
    <t>giorni 252 x 12 ore x 2 operatori</t>
  </si>
  <si>
    <t>Ore giornaliere</t>
  </si>
  <si>
    <t>Ore di attivazione sul campo da pronta reperibilità</t>
  </si>
  <si>
    <t>Mediazione linguistica</t>
  </si>
  <si>
    <t>6 ore settimanali</t>
  </si>
  <si>
    <t>12+6</t>
  </si>
  <si>
    <t>Costo orario operatore</t>
  </si>
  <si>
    <t>A) Servizio</t>
  </si>
  <si>
    <t xml:space="preserve">Modello Offerta Economica Lotto 1 </t>
  </si>
  <si>
    <t>C) Costo complessivo per 3 anni - Importo a base d'asta</t>
  </si>
  <si>
    <t>B) Ore annuali</t>
  </si>
  <si>
    <t>Totale Lotto 1</t>
  </si>
  <si>
    <t>D) Tariffa Offerta</t>
  </si>
  <si>
    <t>E) Valore contrattuale offerto (N. annuo*3 anni*tariffa offerta)</t>
  </si>
  <si>
    <t>SCONTO COMPLESSIVO OFFERTO DA INSERIRE NELL'OFFERTA ECONOMICA SATER</t>
  </si>
  <si>
    <t>Costo orario operatore non ribassabile</t>
  </si>
  <si>
    <t xml:space="preserve">TOTALE </t>
  </si>
  <si>
    <t>€ 150.000,00 - Importo contrattuale massimo stimato triennale</t>
  </si>
  <si>
    <t>Si precisa che le sottoelencate voci non sono soggette a ribasso e pertanto la base di gara indicata su piattaforma Sater non tiene conto delle stesse; dette voci vengono ugualmente computate ai fini dell’importo contrattuale e verranno riconosciute all’aggiudicatario con tariffa oraria pari a quella sopra indicata di € 1,67 oltre Iva di legge per i tre anni contrattuali ed eventuali rinnovo contrattuale, proroga tecnica e modifiche ex art. 106 comma 1 lettera a del D.Lgs 50/2016.</t>
  </si>
  <si>
    <t>Servizio</t>
  </si>
  <si>
    <t>Ore annuali</t>
  </si>
  <si>
    <t>Costo complessivo per 3 anni - Importo contrattuale stimato non ribassabile</t>
  </si>
  <si>
    <t>Pronto cassa per acquisto di generi di prima necessità, biglietti, farmaci, la collocazione alloggiativa (alberghi, affittacamere, posti in comunità alloggio ed educative, CRA ecc) e per l’acquisizione di figure professionali di supporto per specifici bisogni (oss-assistenti familiari ecc)</t>
  </si>
  <si>
    <t xml:space="preserve">Si precisa che per il Pronto cassa per l'acquisto di generi di prima necessità, biglietti, alloggio, farmaci verrà riconosciuto all’aggiudicatario un budget massimo annuo di € 50.000,00 per provvedere direttamente perseguendo criteri di appropriatezza ed economicità all’acquisto di generi di prima necessità, biglietti, farmaci, la collocazione alloggiativa (alberghi, affittacamere, posti in comunità alloggio ed educative, CRA ecc) e per l’acquisizione di figure professionali di supporto per specifici bisogni (oss-assistenti familiari ecc). Tale importo non è soggetto a ribasso e pertanto la base di gara indicata su piattaforma Sater non ne tiene conto; la stesso viene ugualmente computata ai fini dell’importo contrattuale. Le uniche voci soggette a ribasso sono quindi le tariffe orarie di cui alle prestazioni previste per il Lotto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</si>
</sst>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164" fontId="0" fillId="0" borderId="0" xfId="0" applyNumberForma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 wrapText="1"/>
    </xf>
    <xf numFmtId="165" fontId="1" fillId="0" borderId="14" xfId="0" applyNumberFormat="1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0" fontId="1" fillId="0" borderId="12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72AF-AF64-470F-B81B-C470B237D3B4}">
  <sheetPr>
    <pageSetUpPr fitToPage="1"/>
  </sheetPr>
  <dimension ref="A1:X1769"/>
  <sheetViews>
    <sheetView tabSelected="1" topLeftCell="A17" workbookViewId="0">
      <selection activeCell="H20" sqref="H20"/>
    </sheetView>
  </sheetViews>
  <sheetFormatPr defaultRowHeight="15" x14ac:dyDescent="0.25"/>
  <cols>
    <col min="1" max="1" width="22.7109375" style="10" customWidth="1"/>
    <col min="2" max="4" width="19.28515625" style="10" customWidth="1"/>
    <col min="5" max="5" width="13.42578125" style="10" customWidth="1"/>
    <col min="6" max="7" width="18.7109375" style="10" customWidth="1"/>
    <col min="9" max="9" width="11.5703125" bestFit="1" customWidth="1"/>
    <col min="12" max="12" width="12.28515625" bestFit="1" customWidth="1"/>
  </cols>
  <sheetData>
    <row r="1" spans="1:24" ht="15.75" thickBot="1" x14ac:dyDescent="0.3">
      <c r="A1" s="29" t="s">
        <v>16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85.5" x14ac:dyDescent="0.25">
      <c r="A2" s="3" t="s">
        <v>15</v>
      </c>
      <c r="B2" s="4" t="s">
        <v>9</v>
      </c>
      <c r="C2" s="4" t="s">
        <v>18</v>
      </c>
      <c r="D2" s="5" t="s">
        <v>17</v>
      </c>
      <c r="E2" s="5" t="s">
        <v>14</v>
      </c>
      <c r="F2" s="5" t="s">
        <v>20</v>
      </c>
      <c r="G2" s="5" t="s">
        <v>21</v>
      </c>
    </row>
    <row r="3" spans="1:24" ht="45" x14ac:dyDescent="0.25">
      <c r="A3" s="6" t="s">
        <v>0</v>
      </c>
      <c r="B3" s="7" t="s">
        <v>13</v>
      </c>
      <c r="C3" s="7">
        <f>(12+6)*252</f>
        <v>4536</v>
      </c>
      <c r="D3" s="8">
        <v>338688</v>
      </c>
      <c r="E3" s="8">
        <f>22.4*100/90</f>
        <v>24.888888888888889</v>
      </c>
      <c r="F3" s="8"/>
      <c r="G3" s="8">
        <f>C3*3*F3</f>
        <v>0</v>
      </c>
    </row>
    <row r="4" spans="1:24" ht="30" x14ac:dyDescent="0.25">
      <c r="A4" s="6" t="s">
        <v>3</v>
      </c>
      <c r="B4" s="9" t="s">
        <v>12</v>
      </c>
      <c r="C4" s="7">
        <f>6*52</f>
        <v>312</v>
      </c>
      <c r="D4" s="8">
        <v>23296</v>
      </c>
      <c r="E4" s="8">
        <f>22.4*100/90</f>
        <v>24.888888888888889</v>
      </c>
      <c r="F4" s="8"/>
      <c r="G4" s="8">
        <f t="shared" ref="G4:G6" si="0">C4*3*F4</f>
        <v>0</v>
      </c>
    </row>
    <row r="5" spans="1:24" ht="45" x14ac:dyDescent="0.25">
      <c r="A5" s="6" t="s">
        <v>10</v>
      </c>
      <c r="B5" s="9">
        <v>150</v>
      </c>
      <c r="C5" s="7">
        <f>B5*12</f>
        <v>1800</v>
      </c>
      <c r="D5" s="8">
        <v>141600</v>
      </c>
      <c r="E5" s="8">
        <f>23.6*100/90</f>
        <v>26.222222222222221</v>
      </c>
      <c r="F5" s="8"/>
      <c r="G5" s="8">
        <f t="shared" si="0"/>
        <v>0</v>
      </c>
    </row>
    <row r="6" spans="1:24" ht="15.75" thickBot="1" x14ac:dyDescent="0.3">
      <c r="A6" s="6" t="s">
        <v>11</v>
      </c>
      <c r="B6" s="7"/>
      <c r="C6" s="7">
        <v>200</v>
      </c>
      <c r="D6" s="8">
        <v>15733.333333333332</v>
      </c>
      <c r="E6" s="8">
        <f>23.6*100/90</f>
        <v>26.222222222222221</v>
      </c>
      <c r="F6" s="8"/>
      <c r="G6" s="8">
        <f t="shared" si="0"/>
        <v>0</v>
      </c>
    </row>
    <row r="7" spans="1:24" ht="30" customHeight="1" thickBot="1" x14ac:dyDescent="0.3">
      <c r="A7" s="31" t="s">
        <v>19</v>
      </c>
      <c r="B7" s="32"/>
      <c r="C7" s="33"/>
      <c r="D7" s="17">
        <f>SUM(D3:D6)</f>
        <v>519317.33333333331</v>
      </c>
      <c r="E7" s="16"/>
      <c r="F7" s="8"/>
      <c r="G7" s="8">
        <f>SUM(G3:G6)</f>
        <v>0</v>
      </c>
      <c r="I7" s="2"/>
      <c r="L7" s="2"/>
    </row>
    <row r="8" spans="1:24" x14ac:dyDescent="0.25">
      <c r="A8" s="2"/>
      <c r="B8"/>
      <c r="C8"/>
      <c r="D8"/>
      <c r="E8" s="34" t="s">
        <v>22</v>
      </c>
      <c r="F8" s="35"/>
      <c r="G8" s="38">
        <f>(D7-G7)/D7</f>
        <v>1</v>
      </c>
    </row>
    <row r="9" spans="1:24" ht="15.75" thickBot="1" x14ac:dyDescent="0.3">
      <c r="A9" s="2"/>
      <c r="B9"/>
      <c r="C9"/>
      <c r="D9"/>
      <c r="E9" s="36"/>
      <c r="F9" s="37"/>
      <c r="G9" s="39"/>
    </row>
    <row r="10" spans="1:24" x14ac:dyDescent="0.25">
      <c r="A10" s="2"/>
      <c r="B10"/>
      <c r="C10"/>
      <c r="D10"/>
      <c r="E10"/>
      <c r="F10" s="2"/>
      <c r="G10"/>
    </row>
    <row r="11" spans="1:24" ht="15.75" thickBot="1" x14ac:dyDescent="0.3">
      <c r="A11" s="2"/>
      <c r="B11"/>
      <c r="C11"/>
      <c r="D11"/>
      <c r="E11"/>
      <c r="F11" s="2"/>
      <c r="G11"/>
    </row>
    <row r="12" spans="1:24" ht="120.75" customHeight="1" thickBot="1" x14ac:dyDescent="0.3">
      <c r="A12" s="26" t="s">
        <v>26</v>
      </c>
      <c r="B12" s="27"/>
      <c r="C12" s="27"/>
      <c r="D12" s="27"/>
      <c r="E12" s="28"/>
      <c r="F12" s="2"/>
      <c r="G12"/>
      <c r="I12" s="2"/>
    </row>
    <row r="13" spans="1:24" ht="85.5" x14ac:dyDescent="0.25">
      <c r="A13" s="3" t="s">
        <v>27</v>
      </c>
      <c r="B13" s="4" t="s">
        <v>9</v>
      </c>
      <c r="C13" s="4" t="s">
        <v>28</v>
      </c>
      <c r="D13" s="5" t="s">
        <v>29</v>
      </c>
      <c r="E13" s="5" t="s">
        <v>23</v>
      </c>
      <c r="F13" s="2"/>
      <c r="G13"/>
      <c r="I13" s="2"/>
    </row>
    <row r="14" spans="1:24" ht="30" x14ac:dyDescent="0.25">
      <c r="A14" s="11" t="s">
        <v>2</v>
      </c>
      <c r="B14" s="12"/>
      <c r="C14" s="13">
        <v>3024</v>
      </c>
      <c r="D14" s="14">
        <v>15120</v>
      </c>
      <c r="E14" s="14">
        <f>1.5*100/90</f>
        <v>1.6666666666666667</v>
      </c>
      <c r="F14" s="2"/>
      <c r="G14"/>
    </row>
    <row r="15" spans="1:24" ht="60" x14ac:dyDescent="0.25">
      <c r="A15" s="11" t="s">
        <v>4</v>
      </c>
      <c r="B15" s="12" t="s">
        <v>1</v>
      </c>
      <c r="C15" s="13">
        <f>365*6</f>
        <v>2190</v>
      </c>
      <c r="D15" s="14">
        <v>10950</v>
      </c>
      <c r="E15" s="14">
        <f>1.5*100/90</f>
        <v>1.6666666666666667</v>
      </c>
      <c r="F15" s="2"/>
      <c r="G15"/>
    </row>
    <row r="16" spans="1:24" ht="45" x14ac:dyDescent="0.25">
      <c r="A16" s="11" t="s">
        <v>5</v>
      </c>
      <c r="B16" s="15" t="s">
        <v>6</v>
      </c>
      <c r="C16" s="12">
        <f>113*24*2</f>
        <v>5424</v>
      </c>
      <c r="D16" s="14">
        <v>27120</v>
      </c>
      <c r="E16" s="14">
        <f>1.5*100/90</f>
        <v>1.6666666666666667</v>
      </c>
      <c r="F16"/>
      <c r="G16"/>
    </row>
    <row r="17" spans="1:7" ht="30" x14ac:dyDescent="0.25">
      <c r="A17" s="11" t="s">
        <v>7</v>
      </c>
      <c r="B17" s="15" t="s">
        <v>8</v>
      </c>
      <c r="C17" s="12">
        <f>252*12*2</f>
        <v>6048</v>
      </c>
      <c r="D17" s="14">
        <v>30240</v>
      </c>
      <c r="E17" s="14">
        <f>1.5*100/90</f>
        <v>1.6666666666666667</v>
      </c>
      <c r="F17"/>
      <c r="G17"/>
    </row>
    <row r="18" spans="1:7" x14ac:dyDescent="0.25">
      <c r="A18" s="40" t="s">
        <v>24</v>
      </c>
      <c r="B18" s="40"/>
      <c r="C18" s="40"/>
      <c r="D18" s="19">
        <f>SUM(D14:D17)</f>
        <v>83430</v>
      </c>
      <c r="E18"/>
      <c r="F18"/>
      <c r="G18"/>
    </row>
    <row r="19" spans="1:7" ht="15.75" thickBot="1" x14ac:dyDescent="0.3">
      <c r="A19"/>
      <c r="B19"/>
      <c r="C19"/>
      <c r="D19"/>
      <c r="E19"/>
      <c r="F19"/>
      <c r="G19"/>
    </row>
    <row r="20" spans="1:7" ht="163.5" customHeight="1" x14ac:dyDescent="0.25">
      <c r="A20" s="20" t="s">
        <v>31</v>
      </c>
      <c r="B20" s="21"/>
      <c r="C20" s="21"/>
      <c r="D20" s="22"/>
      <c r="E20"/>
      <c r="F20"/>
      <c r="G20"/>
    </row>
    <row r="21" spans="1:7" ht="90.75" customHeight="1" thickBot="1" x14ac:dyDescent="0.3">
      <c r="A21" s="23" t="s">
        <v>30</v>
      </c>
      <c r="B21" s="24"/>
      <c r="C21" s="25"/>
      <c r="D21" s="18" t="s">
        <v>25</v>
      </c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</sheetData>
  <mergeCells count="8">
    <mergeCell ref="A20:D20"/>
    <mergeCell ref="A21:C21"/>
    <mergeCell ref="A12:E12"/>
    <mergeCell ref="A1:G1"/>
    <mergeCell ref="A7:C7"/>
    <mergeCell ref="E8:F9"/>
    <mergeCell ref="G8:G9"/>
    <mergeCell ref="A18:C18"/>
  </mergeCells>
  <pageMargins left="0.7" right="0.7" top="0.75" bottom="0.75" header="0.3" footer="0.3"/>
  <pageSetup paperSize="8" scale="7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B96BE6FB05B64EA32DF4B302A6510B" ma:contentTypeVersion="2" ma:contentTypeDescription="Creare un nuovo documento." ma:contentTypeScope="" ma:versionID="c3ab48d89742aacdfa0c5c4186ff67ef">
  <xsd:schema xmlns:xsd="http://www.w3.org/2001/XMLSchema" xmlns:xs="http://www.w3.org/2001/XMLSchema" xmlns:p="http://schemas.microsoft.com/office/2006/metadata/properties" xmlns:ns3="7b5879e6-dcda-4b8e-b936-9f49813d8678" targetNamespace="http://schemas.microsoft.com/office/2006/metadata/properties" ma:root="true" ma:fieldsID="bbe7f66d35f27198bce1c3e2836197a0" ns3:_="">
    <xsd:import namespace="7b5879e6-dcda-4b8e-b936-9f49813d86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879e6-dcda-4b8e-b936-9f49813d8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269C03-506F-49FF-9829-10D9D07F2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879e6-dcda-4b8e-b936-9f49813d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79315-5FE7-4A69-8D21-F3E3E94C9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49BDF-5368-4778-91C2-D19858ECCB6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b5879e6-dcda-4b8e-b936-9f49813d86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Provveditorato4</dc:creator>
  <cp:lastModifiedBy>Economato2</cp:lastModifiedBy>
  <cp:lastPrinted>2021-12-23T11:09:51Z</cp:lastPrinted>
  <dcterms:created xsi:type="dcterms:W3CDTF">2021-02-01T11:19:22Z</dcterms:created>
  <dcterms:modified xsi:type="dcterms:W3CDTF">2021-12-23T11:10:00Z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0x01010063B96BE6FB05B64EA32DF4B302A6510B</vt:lpwstr>
  </property>
</Properties>
</file>